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I:\Duurzaamheid\01_Projecten\530203_Energiegemeenschappen - regiowerf patrimonium\"/>
    </mc:Choice>
  </mc:AlternateContent>
  <xr:revisionPtr revIDLastSave="0" documentId="13_ncr:1_{CA9F405B-E96D-4B28-AEF7-933095D752CB}" xr6:coauthVersionLast="47" xr6:coauthVersionMax="47" xr10:uidLastSave="{00000000-0000-0000-0000-000000000000}"/>
  <bookViews>
    <workbookView xWindow="-108" yWindow="-108" windowWidth="23256" windowHeight="12576" xr2:uid="{00000000-000D-0000-FFFF-FFFF00000000}"/>
  </bookViews>
  <sheets>
    <sheet name="raming totaal" sheetId="1" r:id="rId1"/>
    <sheet name="investeringskosten"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 l="1"/>
  <c r="E5" i="1"/>
  <c r="E6" i="1"/>
  <c r="E7" i="1"/>
  <c r="E8" i="1"/>
  <c r="E9" i="1"/>
  <c r="E10" i="1"/>
  <c r="E11" i="1"/>
  <c r="E12" i="1"/>
  <c r="E13" i="1"/>
  <c r="E14" i="1"/>
  <c r="E3" i="1"/>
  <c r="M4" i="1" l="1"/>
  <c r="M5" i="1"/>
  <c r="M6" i="1"/>
  <c r="M7" i="1"/>
  <c r="M8" i="1"/>
  <c r="M9" i="1"/>
  <c r="M10" i="1"/>
  <c r="M11" i="1"/>
  <c r="M12" i="1"/>
  <c r="M13" i="1"/>
  <c r="M14" i="1"/>
  <c r="M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tc={96284BD2-BD18-4723-BB97-8BDE866F64F3}</author>
    <author>tc={40564208-2FD0-4402-807B-607C93E69036}</author>
    <author>tc={E2CF5DFA-DB12-4245-977B-1D875BB11436}</author>
    <author>tc={98A412E5-378C-423C-A606-2968B583A06E}</author>
    <author>tc={6B399B51-D650-4348-A944-36D23999DF14}</author>
    <author>tc={7C27B5A5-A067-4B17-B376-5DE041A05959}</author>
    <author>tc={15401252-4882-406F-A6DD-61A8B36A78E6}</author>
    <author>tc={ECA740B2-0C4D-415C-8E6A-2D8D611DC1DE}</author>
    <author>tc={8354DAB1-469B-4628-B50F-8134B5332031}</author>
    <author>tc={BF9C2ABC-6707-4D14-B55A-CF41FD11AC84}</author>
    <author>tc={2FFEBAD4-D26E-4456-94F1-6E3FA1561E27}</author>
  </authors>
  <commentList>
    <comment ref="B2" authorId="0" shapeId="0" xr:uid="{96284BD2-BD18-4723-BB97-8BDE866F64F3}">
      <text>
        <t>[Opmerkingenthread]
U kunt deze opmerkingenthread lezen in uw versie van Excel. Eventuele wijzigingen aan de thread gaan echter verloren als het bestand wordt geopend in een nieuwere versie van Excel. Meer informatie: https://go.microsoft.com/fwlink/?linkid=870924
Opmerking:
    De kolom geeft het overzicht weer van de maximale cofinanciering die een gemeente zou betalen + het maximale bedrag aan investeringskosten zonder hierbij de subsidies reeds in mindering te brengen.</t>
      </text>
    </comment>
    <comment ref="C2" authorId="1" shapeId="0" xr:uid="{40564208-2FD0-4402-807B-607C93E69036}">
      <text>
        <t>[Opmerkingenthread]
U kunt deze opmerkingenthread lezen in uw versie van Excel. Eventuele wijzigingen aan de thread gaan echter verloren als het bestand wordt geopend in een nieuwere versie van Excel. Meer informatie: https://go.microsoft.com/fwlink/?linkid=870924
Opmerking:
    Deze kolom geeft weer wat in kolom B staat maar in plaats van de maximaal mogelijke kost is hier de geraamde kost weergegeven</t>
      </text>
    </comment>
    <comment ref="D2" authorId="2" shapeId="0" xr:uid="{E2CF5DFA-DB12-4245-977B-1D875BB11436}">
      <text>
        <t>[Opmerkingenthread]
U kunt deze opmerkingenthread lezen in uw versie van Excel. Eventuele wijzigingen aan de thread gaan echter verloren als het bestand wordt geopend in een nieuwere versie van Excel. Meer informatie: https://go.microsoft.com/fwlink/?linkid=870924
Opmerking:
    Dit is het maximale bedrag dat gemeente aan netto uitgaven heeft na terugstorting van de subsidies</t>
      </text>
    </comment>
    <comment ref="F2" authorId="3" shapeId="0" xr:uid="{98A412E5-378C-423C-A606-2968B583A06E}">
      <text>
        <t>[Opmerkingenthread]
U kunt deze opmerkingenthread lezen in uw versie van Excel. Eventuele wijzigingen aan de thread gaan echter verloren als het bestand wordt geopend in een nieuwere versie van Excel. Meer informatie: https://go.microsoft.com/fwlink/?linkid=870924
Opmerking:
    Geraamde vaste kostprijs van personeelskosten voor organisatie van project +algemene taken.</t>
      </text>
    </comment>
    <comment ref="G2" authorId="4" shapeId="0" xr:uid="{6B399B51-D650-4348-A944-36D23999DF14}">
      <text>
        <t>[Opmerkingenthread]
U kunt deze opmerkingenthread lezen in uw versie van Excel. Eventuele wijzigingen aan de thread gaan echter verloren als het bestand wordt geopend in een nieuwere versie van Excel. Meer informatie: https://go.microsoft.com/fwlink/?linkid=870924
Opmerking:
    Maximale kost personeelsuren IOK naast de vaste uren</t>
      </text>
    </comment>
    <comment ref="H2" authorId="5" shapeId="0" xr:uid="{7C27B5A5-A067-4B17-B376-5DE041A05959}">
      <text>
        <t>[Opmerkingenthread]
U kunt deze opmerkingenthread lezen in uw versie van Excel. Eventuele wijzigingen aan de thread gaan echter verloren als het bestand wordt geopend in een nieuwere versie van Excel. Meer informatie: https://go.microsoft.com/fwlink/?linkid=870924
Opmerking:
    Inschatting van aantal uren dat overeenkomst met de tijdsbesteding per gemeente. Dit is een raming, in het project zelf werken we echter met een gepersonaliseerd uurtarief voor de medewerker die de uren presteert. Het aantal uren kan dus afwijken.</t>
      </text>
    </comment>
    <comment ref="I2" authorId="6" shapeId="0" xr:uid="{15401252-4882-406F-A6DD-61A8B36A78E6}">
      <text>
        <t>[Opmerkingenthread]
U kunt deze opmerkingenthread lezen in uw versie van Excel. Eventuele wijzigingen aan de thread gaan echter verloren als het bestand wordt geopend in een nieuwere versie van Excel. Meer informatie: https://go.microsoft.com/fwlink/?linkid=870924
Opmerking:
    Kostprijs van de trajecten OSLO en VLOCA die opgenomen zijn als verplichte trajecten vanuit het subsidiekanaal</t>
      </text>
    </comment>
    <comment ref="J2" authorId="7" shapeId="0" xr:uid="{ECA740B2-0C4D-415C-8E6A-2D8D611DC1DE}">
      <text>
        <t>[Opmerkingenthread]
U kunt deze opmerkingenthread lezen in uw versie van Excel. Eventuele wijzigingen aan de thread gaan echter verloren als het bestand wordt geopend in een nieuwere versie van Excel. Meer informatie: https://go.microsoft.com/fwlink/?linkid=870924
Opmerking:
    Maximale kost die een gemeente kan maken in investeringskosten om in te geven in het EFRO loket</t>
      </text>
    </comment>
    <comment ref="K2" authorId="8" shapeId="0" xr:uid="{8354DAB1-469B-4628-B50F-8134B5332031}">
      <text>
        <t>[Opmerkingenthread]
U kunt deze opmerkingenthread lezen in uw versie van Excel. Eventuele wijzigingen aan de thread gaan echter verloren als het bestand wordt geopend in een nieuwere versie van Excel. Meer informatie: https://go.microsoft.com/fwlink/?linkid=870924
Opmerking:
    Geraamde kost op 3 jaar van digitalisering van de meetinstallaties en de aankoop en installatie van een EMS systeem.</t>
      </text>
    </comment>
    <comment ref="L2" authorId="9" shapeId="0" xr:uid="{BF9C2ABC-6707-4D14-B55A-CF41FD11AC84}">
      <text>
        <t>[Opmerkingenthread]
U kunt deze opmerkingenthread lezen in uw versie van Excel. Eventuele wijzigingen aan de thread gaan echter verloren als het bestand wordt geopend in een nieuwere versie van Excel. Meer informatie: https://go.microsoft.com/fwlink/?linkid=870924
Opmerking:
    Maximale cofinanciering voor investeringskosten, na aftrek subsidie op kost in kolom H</t>
      </text>
    </comment>
    <comment ref="M2" authorId="10" shapeId="0" xr:uid="{2FFEBAD4-D26E-4456-94F1-6E3FA1561E27}">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Geraamde cofinanciering van gemeente na aftrek subsidie op investeringskosten van de gemeente op 3j overeenkomstig met kolom I </t>
      </text>
    </comment>
  </commentList>
</comments>
</file>

<file path=xl/sharedStrings.xml><?xml version="1.0" encoding="utf-8"?>
<sst xmlns="http://schemas.openxmlformats.org/spreadsheetml/2006/main" count="45" uniqueCount="44">
  <si>
    <t>in EFRO loket</t>
  </si>
  <si>
    <t>gemeente</t>
  </si>
  <si>
    <t>maximale cofinanciering aan investeringskosten</t>
  </si>
  <si>
    <t>maximale investeringskosten (prefinanciering door gemeente</t>
  </si>
  <si>
    <t>verwachte investeringskost gemeente</t>
  </si>
  <si>
    <t>investeringskost vloca en oslo (prefinanciering volledig bedrag IOK)</t>
  </si>
  <si>
    <t>totaal</t>
  </si>
  <si>
    <t>Arendonk</t>
  </si>
  <si>
    <t>Balen</t>
  </si>
  <si>
    <t>Herselt</t>
  </si>
  <si>
    <t>Herentals</t>
  </si>
  <si>
    <t>Hoogstraten</t>
  </si>
  <si>
    <t>Hulshout</t>
  </si>
  <si>
    <t>Meerhout</t>
  </si>
  <si>
    <t>Merksplas</t>
  </si>
  <si>
    <t>Mol</t>
  </si>
  <si>
    <t>Vorselaar</t>
  </si>
  <si>
    <t>Westerlo</t>
  </si>
  <si>
    <t>geraamde kost prefinanciering + cofinanciering 3 jaar</t>
  </si>
  <si>
    <t>maximale kost prefinanciering + cofinanciering 3 jaar - zonder terugstorting subsidies</t>
  </si>
  <si>
    <t>geraamde cofinanciering aan investeringskosten</t>
  </si>
  <si>
    <t>Som van totaal incl. BTW</t>
  </si>
  <si>
    <t>Kolomlabels</t>
  </si>
  <si>
    <t>Eindtotaal</t>
  </si>
  <si>
    <t>Aankoop en installatie van de benodigde controllers of loggers - gebouw met digitale meter</t>
  </si>
  <si>
    <t>Aankoop en installatie van de benodigde controllers of loggers - gebouw met grootverbruiksmeetinrichting</t>
  </si>
  <si>
    <t>Adviesscenario</t>
  </si>
  <si>
    <t>software jaar 1</t>
  </si>
  <si>
    <t>software jaar 2</t>
  </si>
  <si>
    <t>software jaar 3</t>
  </si>
  <si>
    <t>software jaar 4</t>
  </si>
  <si>
    <t>Uren in regie</t>
  </si>
  <si>
    <t>Vaste opstartkost</t>
  </si>
  <si>
    <t>Vraagsturing dom systeem</t>
  </si>
  <si>
    <t>Vraagsturing slim systeem</t>
  </si>
  <si>
    <t>jaar facturatie</t>
  </si>
  <si>
    <t>digitalisering meetinstallaties</t>
  </si>
  <si>
    <t>cofinanciering gemeente aan personeel IOK - vaste kost</t>
  </si>
  <si>
    <t>cofinanciering gemeente aan personeel IOK - taken per gemeente</t>
  </si>
  <si>
    <t>Inschatting van uren die IOK kan spenderen per gemeente</t>
  </si>
  <si>
    <t>prefinanciering IOK</t>
  </si>
  <si>
    <t>prefinanciering gemeente</t>
  </si>
  <si>
    <t xml:space="preserve">cofinanciering van gemeente 30% </t>
  </si>
  <si>
    <t>Totale cofinanciering van gemeente aan IOK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</si>
</sst>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9" tint="0.59999389629810485"/>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3">
    <xf numFmtId="0" fontId="0" fillId="0" borderId="0" xfId="0"/>
    <xf numFmtId="4" fontId="0" fillId="0" borderId="0" xfId="0" applyNumberFormat="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xf numFmtId="0" fontId="0" fillId="0" borderId="11" xfId="0" applyBorder="1"/>
    <xf numFmtId="0" fontId="0" fillId="0" borderId="12" xfId="0" applyBorder="1"/>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xf numFmtId="0" fontId="0" fillId="0" borderId="20" xfId="0" applyBorder="1"/>
    <xf numFmtId="0" fontId="0" fillId="3" borderId="21" xfId="0" applyFill="1" applyBorder="1" applyAlignment="1">
      <alignment wrapText="1"/>
    </xf>
    <xf numFmtId="4" fontId="0" fillId="3" borderId="16" xfId="0" applyNumberFormat="1" applyFill="1" applyBorder="1"/>
    <xf numFmtId="4" fontId="0" fillId="3" borderId="4" xfId="0" applyNumberFormat="1" applyFill="1" applyBorder="1"/>
    <xf numFmtId="0" fontId="0" fillId="2" borderId="20" xfId="0" applyFill="1" applyBorder="1" applyAlignment="1">
      <alignment wrapText="1"/>
    </xf>
    <xf numFmtId="0" fontId="0" fillId="2" borderId="21" xfId="0" applyFill="1" applyBorder="1" applyAlignment="1">
      <alignment wrapText="1"/>
    </xf>
    <xf numFmtId="0" fontId="0" fillId="2" borderId="23" xfId="0" applyFill="1" applyBorder="1" applyAlignment="1">
      <alignment wrapText="1"/>
    </xf>
    <xf numFmtId="4" fontId="0" fillId="2" borderId="18" xfId="0" applyNumberFormat="1" applyFill="1" applyBorder="1"/>
    <xf numFmtId="4" fontId="0" fillId="2" borderId="16" xfId="0" applyNumberFormat="1" applyFill="1" applyBorder="1"/>
    <xf numFmtId="4" fontId="0" fillId="2" borderId="19" xfId="0" applyNumberFormat="1" applyFill="1" applyBorder="1"/>
    <xf numFmtId="4" fontId="0" fillId="2" borderId="6" xfId="0" applyNumberFormat="1" applyFill="1" applyBorder="1"/>
    <xf numFmtId="4" fontId="0" fillId="2" borderId="4" xfId="0" applyNumberFormat="1" applyFill="1" applyBorder="1"/>
    <xf numFmtId="4" fontId="0" fillId="2" borderId="7" xfId="0" applyNumberFormat="1" applyFill="1" applyBorder="1"/>
    <xf numFmtId="4" fontId="0" fillId="2" borderId="8" xfId="0" applyNumberFormat="1" applyFill="1" applyBorder="1"/>
    <xf numFmtId="4" fontId="0" fillId="2" borderId="9" xfId="0" applyNumberFormat="1" applyFill="1" applyBorder="1"/>
    <xf numFmtId="4" fontId="0" fillId="2" borderId="10" xfId="0" applyNumberFormat="1" applyFill="1" applyBorder="1"/>
    <xf numFmtId="0" fontId="0" fillId="3" borderId="22" xfId="0" applyFill="1" applyBorder="1" applyAlignment="1">
      <alignment wrapText="1"/>
    </xf>
    <xf numFmtId="4" fontId="0" fillId="3" borderId="17" xfId="0" applyNumberFormat="1" applyFill="1" applyBorder="1"/>
    <xf numFmtId="4" fontId="0" fillId="3" borderId="5" xfId="0" applyNumberFormat="1" applyFill="1" applyBorder="1"/>
    <xf numFmtId="0" fontId="0" fillId="4" borderId="20" xfId="0" applyFill="1" applyBorder="1" applyAlignment="1">
      <alignment wrapText="1"/>
    </xf>
    <xf numFmtId="0" fontId="0" fillId="4" borderId="21" xfId="0" applyFill="1" applyBorder="1" applyAlignment="1">
      <alignment wrapText="1"/>
    </xf>
    <xf numFmtId="0" fontId="0" fillId="4" borderId="23" xfId="0" applyFill="1" applyBorder="1" applyAlignment="1">
      <alignment wrapText="1"/>
    </xf>
    <xf numFmtId="4" fontId="0" fillId="4" borderId="18" xfId="0" applyNumberFormat="1" applyFill="1" applyBorder="1"/>
    <xf numFmtId="4" fontId="0" fillId="4" borderId="16" xfId="0" applyNumberFormat="1" applyFill="1" applyBorder="1"/>
    <xf numFmtId="4" fontId="0" fillId="4" borderId="19" xfId="0" applyNumberFormat="1" applyFill="1" applyBorder="1"/>
    <xf numFmtId="4" fontId="0" fillId="4" borderId="6" xfId="0" applyNumberFormat="1" applyFill="1" applyBorder="1"/>
    <xf numFmtId="4" fontId="0" fillId="4" borderId="4" xfId="0" applyNumberFormat="1" applyFill="1" applyBorder="1"/>
    <xf numFmtId="4" fontId="0" fillId="4" borderId="7" xfId="0" applyNumberFormat="1" applyFill="1" applyBorder="1"/>
    <xf numFmtId="4" fontId="0" fillId="4" borderId="8" xfId="0" applyNumberFormat="1" applyFill="1" applyBorder="1"/>
    <xf numFmtId="4" fontId="0" fillId="4" borderId="9" xfId="0" applyNumberFormat="1" applyFill="1" applyBorder="1"/>
    <xf numFmtId="4" fontId="0" fillId="4" borderId="10" xfId="0" applyNumberFormat="1" applyFill="1" applyBorder="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Steven Hendrickx" id="{6A60FFA7-449F-4A3B-8007-203BCDCBB5D7}" userId="S::Steven.Hendrickx@iok.be::d462ad89-ed4d-42e0-a6b0-02d14c99c6c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 dT="2024-04-30T19:37:33.35" personId="{6A60FFA7-449F-4A3B-8007-203BCDCBB5D7}" id="{96284BD2-BD18-4723-BB97-8BDE866F64F3}">
    <text>De kolom geeft het overzicht weer van de maximale cofinanciering die een gemeente zou betalen + het maximale bedrag aan investeringskosten zonder hierbij de subsidies reeds in mindering te brengen.</text>
  </threadedComment>
  <threadedComment ref="C2" dT="2024-04-30T19:38:05.40" personId="{6A60FFA7-449F-4A3B-8007-203BCDCBB5D7}" id="{40564208-2FD0-4402-807B-607C93E69036}">
    <text>Deze kolom geeft weer wat in kolom B staat maar in plaats van de maximaal mogelijke kost is hier de geraamde kost weergegeven</text>
  </threadedComment>
  <threadedComment ref="D2" dT="2024-04-30T19:38:27.11" personId="{6A60FFA7-449F-4A3B-8007-203BCDCBB5D7}" id="{E2CF5DFA-DB12-4245-977B-1D875BB11436}">
    <text>Dit is het maximale bedrag dat gemeente aan netto uitgaven heeft na terugstorting van de subsidies</text>
  </threadedComment>
  <threadedComment ref="F2" dT="2024-04-30T19:39:56.35" personId="{6A60FFA7-449F-4A3B-8007-203BCDCBB5D7}" id="{98A412E5-378C-423C-A606-2968B583A06E}">
    <text>Geraamde vaste kostprijs van personeelskosten voor organisatie van project +algemene taken.</text>
  </threadedComment>
  <threadedComment ref="G2" dT="2024-04-30T19:40:52.26" personId="{6A60FFA7-449F-4A3B-8007-203BCDCBB5D7}" id="{6B399B51-D650-4348-A944-36D23999DF14}">
    <text>Maximale kost personeelsuren IOK naast de vaste uren</text>
  </threadedComment>
  <threadedComment ref="H2" dT="2024-04-30T19:42:00.91" personId="{6A60FFA7-449F-4A3B-8007-203BCDCBB5D7}" id="{7C27B5A5-A067-4B17-B376-5DE041A05959}">
    <text>Inschatting van aantal uren dat overeenkomst met de tijdsbesteding per gemeente. Dit is een raming, in het project zelf werken we echter met een gepersonaliseerd uurtarief voor de medewerker die de uren presteert. Het aantal uren kan dus afwijken.</text>
  </threadedComment>
  <threadedComment ref="I2" dT="2024-04-30T19:45:20.43" personId="{6A60FFA7-449F-4A3B-8007-203BCDCBB5D7}" id="{15401252-4882-406F-A6DD-61A8B36A78E6}">
    <text>Kostprijs van de trajecten OSLO en VLOCA die opgenomen zijn als verplichte trajecten vanuit het subsidiekanaal</text>
  </threadedComment>
  <threadedComment ref="J2" dT="2024-04-30T19:42:54.18" personId="{6A60FFA7-449F-4A3B-8007-203BCDCBB5D7}" id="{ECA740B2-0C4D-415C-8E6A-2D8D611DC1DE}">
    <text>Maximale kost die een gemeente kan maken in investeringskosten om in te geven in het EFRO loket</text>
  </threadedComment>
  <threadedComment ref="K2" dT="2024-04-30T19:43:39.91" personId="{6A60FFA7-449F-4A3B-8007-203BCDCBB5D7}" id="{8354DAB1-469B-4628-B50F-8134B5332031}">
    <text>Geraamde kost op 3 jaar van digitalisering van de meetinstallaties en de aankoop en installatie van een EMS systeem.</text>
  </threadedComment>
  <threadedComment ref="L2" dT="2024-04-30T19:44:37.39" personId="{6A60FFA7-449F-4A3B-8007-203BCDCBB5D7}" id="{BF9C2ABC-6707-4D14-B55A-CF41FD11AC84}">
    <text>Maximale cofinanciering voor investeringskosten, na aftrek subsidie op kost in kolom H</text>
  </threadedComment>
  <threadedComment ref="M2" dT="2024-04-30T19:46:26.93" personId="{6A60FFA7-449F-4A3B-8007-203BCDCBB5D7}" id="{2FFEBAD4-D26E-4456-94F1-6E3FA1561E27}">
    <text xml:space="preserve">Geraamde cofinanciering van gemeente na aftrek subsidie op investeringskosten van de gemeente op 3j overeenkomstig met kolom I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9"/>
  <sheetViews>
    <sheetView tabSelected="1" zoomScale="115" zoomScaleNormal="115" workbookViewId="0">
      <selection activeCell="E15" sqref="E15"/>
    </sheetView>
  </sheetViews>
  <sheetFormatPr defaultRowHeight="14.4" x14ac:dyDescent="0.3"/>
  <cols>
    <col min="1" max="1" width="15.44140625" customWidth="1"/>
    <col min="2" max="2" width="22.44140625" customWidth="1"/>
    <col min="3" max="5" width="18.6640625" customWidth="1"/>
    <col min="6" max="6" width="15.77734375" customWidth="1"/>
    <col min="7" max="7" width="13.44140625" customWidth="1"/>
    <col min="8" max="8" width="12.44140625" customWidth="1"/>
    <col min="9" max="9" width="15.33203125" customWidth="1"/>
    <col min="10" max="10" width="13.6640625" customWidth="1"/>
    <col min="11" max="11" width="18" customWidth="1"/>
    <col min="12" max="12" width="18.6640625" customWidth="1"/>
    <col min="13" max="13" width="15.88671875" customWidth="1"/>
    <col min="14" max="14" width="10" bestFit="1" customWidth="1"/>
  </cols>
  <sheetData>
    <row r="1" spans="1:13" ht="15" thickBot="1" x14ac:dyDescent="0.35">
      <c r="A1" s="6" t="s">
        <v>0</v>
      </c>
      <c r="B1" s="6"/>
      <c r="C1" s="6"/>
      <c r="D1" s="7"/>
      <c r="E1" s="2" t="s">
        <v>40</v>
      </c>
      <c r="F1" s="3"/>
      <c r="G1" s="3"/>
      <c r="H1" s="3"/>
      <c r="I1" s="4"/>
      <c r="J1" s="8" t="s">
        <v>41</v>
      </c>
      <c r="K1" s="9"/>
      <c r="L1" s="9"/>
      <c r="M1" s="10"/>
    </row>
    <row r="2" spans="1:13" ht="87" thickBot="1" x14ac:dyDescent="0.35">
      <c r="A2" s="12" t="s">
        <v>1</v>
      </c>
      <c r="B2" s="13" t="s">
        <v>19</v>
      </c>
      <c r="C2" s="13" t="s">
        <v>18</v>
      </c>
      <c r="D2" s="28" t="s">
        <v>42</v>
      </c>
      <c r="E2" s="31" t="s">
        <v>43</v>
      </c>
      <c r="F2" s="32" t="s">
        <v>37</v>
      </c>
      <c r="G2" s="32" t="s">
        <v>38</v>
      </c>
      <c r="H2" s="32" t="s">
        <v>39</v>
      </c>
      <c r="I2" s="33" t="s">
        <v>5</v>
      </c>
      <c r="J2" s="16" t="s">
        <v>3</v>
      </c>
      <c r="K2" s="17" t="s">
        <v>4</v>
      </c>
      <c r="L2" s="17" t="s">
        <v>2</v>
      </c>
      <c r="M2" s="18" t="s">
        <v>20</v>
      </c>
    </row>
    <row r="3" spans="1:13" x14ac:dyDescent="0.3">
      <c r="A3" s="11" t="s">
        <v>6</v>
      </c>
      <c r="B3" s="14">
        <v>477648.81699999998</v>
      </c>
      <c r="C3" s="14">
        <v>423466.95457</v>
      </c>
      <c r="D3" s="29">
        <v>240000</v>
      </c>
      <c r="E3" s="34">
        <f>F3+G3+I3</f>
        <v>138150.50699999998</v>
      </c>
      <c r="F3" s="35">
        <v>45305.57847400468</v>
      </c>
      <c r="G3" s="35">
        <v>50844.928525995318</v>
      </c>
      <c r="H3" s="35">
        <v>3068</v>
      </c>
      <c r="I3" s="36">
        <v>42000</v>
      </c>
      <c r="J3" s="19">
        <v>339498.31</v>
      </c>
      <c r="K3" s="20">
        <v>285316.44757000002</v>
      </c>
      <c r="L3" s="20">
        <v>101849.493</v>
      </c>
      <c r="M3" s="21">
        <f>K3*0.3</f>
        <v>85594.934271000006</v>
      </c>
    </row>
    <row r="4" spans="1:13" x14ac:dyDescent="0.3">
      <c r="A4" s="5" t="s">
        <v>7</v>
      </c>
      <c r="B4" s="15">
        <v>45774.678295833328</v>
      </c>
      <c r="C4" s="15">
        <v>40582.249812958333</v>
      </c>
      <c r="D4" s="30">
        <v>23000</v>
      </c>
      <c r="E4" s="37">
        <f t="shared" ref="E4:E14" si="0">F4+G4+I4</f>
        <v>13239.423587499999</v>
      </c>
      <c r="F4" s="38">
        <v>4341.7846037587815</v>
      </c>
      <c r="G4" s="38">
        <v>4872.638983741218</v>
      </c>
      <c r="H4" s="38">
        <v>294.01666666666665</v>
      </c>
      <c r="I4" s="39">
        <v>4025</v>
      </c>
      <c r="J4" s="22">
        <v>32535.25470833333</v>
      </c>
      <c r="K4" s="23">
        <v>27342.826225458335</v>
      </c>
      <c r="L4" s="23">
        <v>9760.5764125000005</v>
      </c>
      <c r="M4" s="24">
        <f t="shared" ref="M4:M14" si="1">K4*0.3</f>
        <v>8202.8478676374998</v>
      </c>
    </row>
    <row r="5" spans="1:13" x14ac:dyDescent="0.3">
      <c r="A5" s="5" t="s">
        <v>8</v>
      </c>
      <c r="B5" s="15">
        <v>45774.678295833328</v>
      </c>
      <c r="C5" s="15">
        <v>40582.249812958333</v>
      </c>
      <c r="D5" s="30">
        <v>23000</v>
      </c>
      <c r="E5" s="37">
        <f t="shared" si="0"/>
        <v>13239.423587499999</v>
      </c>
      <c r="F5" s="38">
        <v>4341.7846037587815</v>
      </c>
      <c r="G5" s="38">
        <v>4872.638983741218</v>
      </c>
      <c r="H5" s="38">
        <v>294.01666666666665</v>
      </c>
      <c r="I5" s="39">
        <v>4025</v>
      </c>
      <c r="J5" s="22">
        <v>32535.25470833333</v>
      </c>
      <c r="K5" s="23">
        <v>27342.826225458335</v>
      </c>
      <c r="L5" s="23">
        <v>9760.5764125000005</v>
      </c>
      <c r="M5" s="24">
        <f t="shared" si="1"/>
        <v>8202.8478676374998</v>
      </c>
    </row>
    <row r="6" spans="1:13" x14ac:dyDescent="0.3">
      <c r="A6" s="5" t="s">
        <v>9</v>
      </c>
      <c r="B6" s="15">
        <v>45774.678295833328</v>
      </c>
      <c r="C6" s="15">
        <v>40582.249812958333</v>
      </c>
      <c r="D6" s="30">
        <v>23000</v>
      </c>
      <c r="E6" s="37">
        <f t="shared" si="0"/>
        <v>13239.423587499999</v>
      </c>
      <c r="F6" s="38">
        <v>4341.7846037587815</v>
      </c>
      <c r="G6" s="38">
        <v>4872.638983741218</v>
      </c>
      <c r="H6" s="38">
        <v>294.01666666666665</v>
      </c>
      <c r="I6" s="39">
        <v>4025</v>
      </c>
      <c r="J6" s="22">
        <v>32535.25470833333</v>
      </c>
      <c r="K6" s="23">
        <v>27342.826225458335</v>
      </c>
      <c r="L6" s="23">
        <v>9760.5764125000005</v>
      </c>
      <c r="M6" s="24">
        <f t="shared" si="1"/>
        <v>8202.8478676374998</v>
      </c>
    </row>
    <row r="7" spans="1:13" x14ac:dyDescent="0.3">
      <c r="A7" s="5" t="s">
        <v>10</v>
      </c>
      <c r="B7" s="15">
        <v>45774.678295833328</v>
      </c>
      <c r="C7" s="15">
        <v>40582.249812958333</v>
      </c>
      <c r="D7" s="30">
        <v>23000</v>
      </c>
      <c r="E7" s="37">
        <f t="shared" si="0"/>
        <v>13239.423587499999</v>
      </c>
      <c r="F7" s="38">
        <v>4341.7846037587815</v>
      </c>
      <c r="G7" s="38">
        <v>4872.638983741218</v>
      </c>
      <c r="H7" s="38">
        <v>294.01666666666665</v>
      </c>
      <c r="I7" s="39">
        <v>4025</v>
      </c>
      <c r="J7" s="22">
        <v>32535.25470833333</v>
      </c>
      <c r="K7" s="23">
        <v>27342.826225458335</v>
      </c>
      <c r="L7" s="23">
        <v>9760.5764125000005</v>
      </c>
      <c r="M7" s="24">
        <f t="shared" si="1"/>
        <v>8202.8478676374998</v>
      </c>
    </row>
    <row r="8" spans="1:13" x14ac:dyDescent="0.3">
      <c r="A8" s="5" t="s">
        <v>11</v>
      </c>
      <c r="B8" s="15">
        <v>45774.678295833328</v>
      </c>
      <c r="C8" s="15">
        <v>40582.249812958333</v>
      </c>
      <c r="D8" s="30">
        <v>23000</v>
      </c>
      <c r="E8" s="37">
        <f t="shared" si="0"/>
        <v>13239.423587499999</v>
      </c>
      <c r="F8" s="38">
        <v>4341.7846037587815</v>
      </c>
      <c r="G8" s="38">
        <v>4872.638983741218</v>
      </c>
      <c r="H8" s="38">
        <v>294.01666666666665</v>
      </c>
      <c r="I8" s="39">
        <v>4025</v>
      </c>
      <c r="J8" s="22">
        <v>32535.25470833333</v>
      </c>
      <c r="K8" s="23">
        <v>27342.826225458335</v>
      </c>
      <c r="L8" s="23">
        <v>9760.5764125000005</v>
      </c>
      <c r="M8" s="24">
        <f t="shared" si="1"/>
        <v>8202.8478676374998</v>
      </c>
    </row>
    <row r="9" spans="1:13" x14ac:dyDescent="0.3">
      <c r="A9" s="5" t="s">
        <v>12</v>
      </c>
      <c r="B9" s="15">
        <v>45774.678295833328</v>
      </c>
      <c r="C9" s="15">
        <v>40582.249812958333</v>
      </c>
      <c r="D9" s="30">
        <v>23000</v>
      </c>
      <c r="E9" s="37">
        <f t="shared" si="0"/>
        <v>13239.423587499999</v>
      </c>
      <c r="F9" s="38">
        <v>4341.7846037587815</v>
      </c>
      <c r="G9" s="38">
        <v>4872.638983741218</v>
      </c>
      <c r="H9" s="38">
        <v>294.01666666666665</v>
      </c>
      <c r="I9" s="39">
        <v>4025</v>
      </c>
      <c r="J9" s="22">
        <v>32535.25470833333</v>
      </c>
      <c r="K9" s="23">
        <v>27342.826225458335</v>
      </c>
      <c r="L9" s="23">
        <v>9760.5764125000005</v>
      </c>
      <c r="M9" s="24">
        <f t="shared" si="1"/>
        <v>8202.8478676374998</v>
      </c>
    </row>
    <row r="10" spans="1:13" x14ac:dyDescent="0.3">
      <c r="A10" s="5" t="s">
        <v>13</v>
      </c>
      <c r="B10" s="15">
        <v>45774.678295833328</v>
      </c>
      <c r="C10" s="15">
        <v>40582.249812958333</v>
      </c>
      <c r="D10" s="30">
        <v>23000</v>
      </c>
      <c r="E10" s="37">
        <f t="shared" si="0"/>
        <v>13239.423587499999</v>
      </c>
      <c r="F10" s="38">
        <v>4341.7846037587815</v>
      </c>
      <c r="G10" s="38">
        <v>4872.638983741218</v>
      </c>
      <c r="H10" s="38">
        <v>294.01666666666665</v>
      </c>
      <c r="I10" s="39">
        <v>4025</v>
      </c>
      <c r="J10" s="22">
        <v>32535.25470833333</v>
      </c>
      <c r="K10" s="23">
        <v>27342.826225458335</v>
      </c>
      <c r="L10" s="23">
        <v>9760.5764125000005</v>
      </c>
      <c r="M10" s="24">
        <f t="shared" si="1"/>
        <v>8202.8478676374998</v>
      </c>
    </row>
    <row r="11" spans="1:13" x14ac:dyDescent="0.3">
      <c r="A11" s="5" t="s">
        <v>14</v>
      </c>
      <c r="B11" s="15">
        <v>45774.678295833328</v>
      </c>
      <c r="C11" s="15">
        <v>40582.249812958333</v>
      </c>
      <c r="D11" s="30">
        <v>23000</v>
      </c>
      <c r="E11" s="37">
        <f t="shared" si="0"/>
        <v>13239.423587499999</v>
      </c>
      <c r="F11" s="38">
        <v>4341.7846037587815</v>
      </c>
      <c r="G11" s="38">
        <v>4872.638983741218</v>
      </c>
      <c r="H11" s="38">
        <v>294.01666666666665</v>
      </c>
      <c r="I11" s="39">
        <v>4025</v>
      </c>
      <c r="J11" s="22">
        <v>32535.25470833333</v>
      </c>
      <c r="K11" s="23">
        <v>27342.826225458335</v>
      </c>
      <c r="L11" s="23">
        <v>9760.5764125000005</v>
      </c>
      <c r="M11" s="24">
        <f t="shared" si="1"/>
        <v>8202.8478676374998</v>
      </c>
    </row>
    <row r="12" spans="1:13" x14ac:dyDescent="0.3">
      <c r="A12" s="5" t="s">
        <v>15</v>
      </c>
      <c r="B12" s="15">
        <v>19902.034041666666</v>
      </c>
      <c r="C12" s="15">
        <v>17644.456440416667</v>
      </c>
      <c r="D12" s="30">
        <v>10000</v>
      </c>
      <c r="E12" s="37">
        <f t="shared" si="0"/>
        <v>5756.2711250000002</v>
      </c>
      <c r="F12" s="38">
        <v>1887.7324364168614</v>
      </c>
      <c r="G12" s="38">
        <v>2118.5386885831385</v>
      </c>
      <c r="H12" s="38">
        <v>127.83333333333333</v>
      </c>
      <c r="I12" s="39">
        <v>1750</v>
      </c>
      <c r="J12" s="22">
        <v>14145.762916666667</v>
      </c>
      <c r="K12" s="23">
        <v>11888.185315416667</v>
      </c>
      <c r="L12" s="23">
        <v>4243.7288749999998</v>
      </c>
      <c r="M12" s="24">
        <f t="shared" si="1"/>
        <v>3566.4555946250002</v>
      </c>
    </row>
    <row r="13" spans="1:13" x14ac:dyDescent="0.3">
      <c r="A13" s="5" t="s">
        <v>16</v>
      </c>
      <c r="B13" s="15">
        <v>45774.678295833328</v>
      </c>
      <c r="C13" s="15">
        <v>40582.249812958333</v>
      </c>
      <c r="D13" s="30">
        <v>23000</v>
      </c>
      <c r="E13" s="37">
        <f t="shared" si="0"/>
        <v>13239.423587499999</v>
      </c>
      <c r="F13" s="38">
        <v>4341.7846037587815</v>
      </c>
      <c r="G13" s="38">
        <v>4872.638983741218</v>
      </c>
      <c r="H13" s="38">
        <v>294.01666666666665</v>
      </c>
      <c r="I13" s="39">
        <v>4025</v>
      </c>
      <c r="J13" s="22">
        <v>32535.25470833333</v>
      </c>
      <c r="K13" s="23">
        <v>27342.826225458335</v>
      </c>
      <c r="L13" s="23">
        <v>9760.5764125000005</v>
      </c>
      <c r="M13" s="24">
        <f t="shared" si="1"/>
        <v>8202.8478676374998</v>
      </c>
    </row>
    <row r="14" spans="1:13" ht="15" thickBot="1" x14ac:dyDescent="0.35">
      <c r="A14" s="5" t="s">
        <v>17</v>
      </c>
      <c r="B14" s="15">
        <v>45774.678295833328</v>
      </c>
      <c r="C14" s="15">
        <v>40582.249812958333</v>
      </c>
      <c r="D14" s="30">
        <v>23000</v>
      </c>
      <c r="E14" s="40">
        <f t="shared" si="0"/>
        <v>13239.423587499999</v>
      </c>
      <c r="F14" s="41">
        <v>4341.7846037587815</v>
      </c>
      <c r="G14" s="41">
        <v>4872.638983741218</v>
      </c>
      <c r="H14" s="41">
        <v>294.01666666666665</v>
      </c>
      <c r="I14" s="42">
        <v>4025</v>
      </c>
      <c r="J14" s="25">
        <v>32535.25470833333</v>
      </c>
      <c r="K14" s="26">
        <v>27342.826225458335</v>
      </c>
      <c r="L14" s="26">
        <v>9760.5764125000005</v>
      </c>
      <c r="M14" s="27">
        <f t="shared" si="1"/>
        <v>8202.8478676374998</v>
      </c>
    </row>
    <row r="19" spans="10:10" x14ac:dyDescent="0.3">
      <c r="J19" s="1"/>
    </row>
  </sheetData>
  <mergeCells count="2">
    <mergeCell ref="J1:M1"/>
    <mergeCell ref="E1:I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010C5-7433-46CB-A688-24D7DA83F89F}">
  <dimension ref="A1:F16"/>
  <sheetViews>
    <sheetView workbookViewId="0">
      <selection activeCell="C19" sqref="C19"/>
    </sheetView>
  </sheetViews>
  <sheetFormatPr defaultRowHeight="14.4" x14ac:dyDescent="0.3"/>
  <cols>
    <col min="1" max="1" width="95.77734375" bestFit="1" customWidth="1"/>
    <col min="2" max="2" width="11.6640625" bestFit="1" customWidth="1"/>
    <col min="3" max="5" width="9" bestFit="1" customWidth="1"/>
  </cols>
  <sheetData>
    <row r="1" spans="1:6" x14ac:dyDescent="0.3">
      <c r="A1" t="s">
        <v>21</v>
      </c>
      <c r="B1" t="s">
        <v>22</v>
      </c>
    </row>
    <row r="2" spans="1:6" x14ac:dyDescent="0.3">
      <c r="A2" t="s">
        <v>35</v>
      </c>
      <c r="B2">
        <v>1</v>
      </c>
      <c r="C2">
        <v>2</v>
      </c>
      <c r="D2">
        <v>3</v>
      </c>
      <c r="E2">
        <v>4</v>
      </c>
      <c r="F2" t="s">
        <v>23</v>
      </c>
    </row>
    <row r="3" spans="1:6" x14ac:dyDescent="0.3">
      <c r="A3" t="s">
        <v>24</v>
      </c>
      <c r="B3" s="1">
        <v>4065.6</v>
      </c>
      <c r="C3" s="1"/>
      <c r="D3" s="1"/>
      <c r="E3" s="1"/>
      <c r="F3" s="1">
        <v>4065.6</v>
      </c>
    </row>
    <row r="4" spans="1:6" x14ac:dyDescent="0.3">
      <c r="A4" t="s">
        <v>25</v>
      </c>
      <c r="B4" s="1">
        <v>10890</v>
      </c>
      <c r="C4" s="1"/>
      <c r="D4" s="1"/>
      <c r="E4" s="1"/>
      <c r="F4" s="1">
        <v>10890</v>
      </c>
    </row>
    <row r="5" spans="1:6" x14ac:dyDescent="0.3">
      <c r="A5" t="s">
        <v>26</v>
      </c>
      <c r="B5" s="1">
        <v>605</v>
      </c>
      <c r="C5" s="1"/>
      <c r="D5" s="1"/>
      <c r="E5" s="1"/>
      <c r="F5" s="1">
        <v>605</v>
      </c>
    </row>
    <row r="6" spans="1:6" x14ac:dyDescent="0.3">
      <c r="A6" t="s">
        <v>27</v>
      </c>
      <c r="B6" s="1">
        <v>1213.0249999999999</v>
      </c>
      <c r="C6" s="1"/>
      <c r="D6" s="1"/>
      <c r="E6" s="1"/>
      <c r="F6" s="1">
        <v>1213.0249999999999</v>
      </c>
    </row>
    <row r="7" spans="1:6" x14ac:dyDescent="0.3">
      <c r="A7" t="s">
        <v>28</v>
      </c>
      <c r="B7" s="1"/>
      <c r="C7" s="1">
        <v>1213.0249999999999</v>
      </c>
      <c r="D7" s="1"/>
      <c r="E7" s="1"/>
      <c r="F7" s="1">
        <v>1213.0249999999999</v>
      </c>
    </row>
    <row r="8" spans="1:6" x14ac:dyDescent="0.3">
      <c r="A8" t="s">
        <v>29</v>
      </c>
      <c r="B8" s="1"/>
      <c r="C8" s="1"/>
      <c r="D8" s="1">
        <v>1213.0249999999999</v>
      </c>
      <c r="E8" s="1"/>
      <c r="F8" s="1">
        <v>1213.0249999999999</v>
      </c>
    </row>
    <row r="9" spans="1:6" x14ac:dyDescent="0.3">
      <c r="A9" t="s">
        <v>30</v>
      </c>
      <c r="B9" s="1"/>
      <c r="C9" s="1"/>
      <c r="D9" s="1"/>
      <c r="E9" s="1">
        <v>1213.0249999999999</v>
      </c>
      <c r="F9" s="1">
        <v>1213.0249999999999</v>
      </c>
    </row>
    <row r="10" spans="1:6" x14ac:dyDescent="0.3">
      <c r="A10" t="s">
        <v>31</v>
      </c>
      <c r="B10" s="1"/>
      <c r="C10" s="1">
        <v>1149.5</v>
      </c>
      <c r="D10" s="1"/>
      <c r="E10" s="1"/>
      <c r="F10" s="1">
        <v>1149.5</v>
      </c>
    </row>
    <row r="11" spans="1:6" x14ac:dyDescent="0.3">
      <c r="A11" t="s">
        <v>32</v>
      </c>
      <c r="B11" s="1">
        <v>60.5</v>
      </c>
      <c r="C11" s="1"/>
      <c r="D11" s="1"/>
      <c r="E11" s="1"/>
      <c r="F11" s="1">
        <v>60.5</v>
      </c>
    </row>
    <row r="12" spans="1:6" x14ac:dyDescent="0.3">
      <c r="A12" t="s">
        <v>33</v>
      </c>
      <c r="B12" s="1"/>
      <c r="C12" s="1">
        <v>363</v>
      </c>
      <c r="D12" s="1"/>
      <c r="E12" s="1"/>
      <c r="F12" s="1">
        <v>363</v>
      </c>
    </row>
    <row r="13" spans="1:6" x14ac:dyDescent="0.3">
      <c r="A13" t="s">
        <v>34</v>
      </c>
      <c r="B13" s="1"/>
      <c r="C13" s="1">
        <v>1089</v>
      </c>
      <c r="D13" s="1"/>
      <c r="E13" s="1"/>
      <c r="F13" s="1">
        <v>1089</v>
      </c>
    </row>
    <row r="14" spans="1:6" x14ac:dyDescent="0.3">
      <c r="A14" t="s">
        <v>36</v>
      </c>
      <c r="B14" s="1">
        <v>4268.13</v>
      </c>
      <c r="C14" s="1"/>
      <c r="D14" s="1"/>
      <c r="E14" s="1"/>
      <c r="F14" s="1"/>
    </row>
    <row r="15" spans="1:6" x14ac:dyDescent="0.3">
      <c r="A15" t="s">
        <v>23</v>
      </c>
      <c r="B15" s="1">
        <v>21102.255000000001</v>
      </c>
      <c r="C15" s="1">
        <v>3814.5249999999996</v>
      </c>
      <c r="D15" s="1">
        <v>1213.0249999999999</v>
      </c>
      <c r="E15" s="1">
        <v>1213.0249999999999</v>
      </c>
      <c r="F15" s="1">
        <v>27342.83</v>
      </c>
    </row>
    <row r="16" spans="1:6" x14ac:dyDescent="0.3">
      <c r="F16"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raming totaal</vt:lpstr>
      <vt:lpstr>investeringskosten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 Hendrickx</dc:creator>
  <cp:lastModifiedBy>Steven Hendrickx</cp:lastModifiedBy>
  <dcterms:created xsi:type="dcterms:W3CDTF">2015-06-05T18:19:34Z</dcterms:created>
  <dcterms:modified xsi:type="dcterms:W3CDTF">2024-05-15T10:23:49Z</dcterms:modified>
</cp:coreProperties>
</file>